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495" windowHeight="9570" activeTab="2"/>
  </bookViews>
  <sheets>
    <sheet name="债务" sheetId="1" r:id="rId1"/>
    <sheet name="2021年新增债券安排" sheetId="4" r:id="rId2"/>
    <sheet name="2022年新增债券安排" sheetId="5" r:id="rId3"/>
  </sheets>
  <calcPr calcId="125725"/>
</workbook>
</file>

<file path=xl/calcChain.xml><?xml version="1.0" encoding="utf-8"?>
<calcChain xmlns="http://schemas.openxmlformats.org/spreadsheetml/2006/main">
  <c r="C17" i="5"/>
  <c r="C13"/>
  <c r="C18" s="1"/>
  <c r="J5" i="1"/>
  <c r="D5"/>
  <c r="A5"/>
  <c r="C33" i="4"/>
  <c r="C32"/>
  <c r="C31"/>
  <c r="C30"/>
  <c r="C36" s="1"/>
  <c r="C37" s="1"/>
  <c r="C26"/>
  <c r="C22"/>
  <c r="G5" i="1"/>
</calcChain>
</file>

<file path=xl/sharedStrings.xml><?xml version="1.0" encoding="utf-8"?>
<sst xmlns="http://schemas.openxmlformats.org/spreadsheetml/2006/main" count="90" uniqueCount="81">
  <si>
    <t>债务限额</t>
    <phoneticPr fontId="1" type="noConversion"/>
  </si>
  <si>
    <t>债务余额</t>
    <phoneticPr fontId="1" type="noConversion"/>
  </si>
  <si>
    <t>小计</t>
    <phoneticPr fontId="1" type="noConversion"/>
  </si>
  <si>
    <t>担保责任</t>
    <phoneticPr fontId="1" type="noConversion"/>
  </si>
  <si>
    <t>救助责任</t>
    <phoneticPr fontId="1" type="noConversion"/>
  </si>
  <si>
    <t>合计</t>
    <phoneticPr fontId="1" type="noConversion"/>
  </si>
  <si>
    <t>单位：万元</t>
    <phoneticPr fontId="1" type="noConversion"/>
  </si>
  <si>
    <t>一般债券</t>
    <phoneticPr fontId="1" type="noConversion"/>
  </si>
  <si>
    <t>项目安排</t>
    <phoneticPr fontId="1" type="noConversion"/>
  </si>
  <si>
    <t>单位;万元</t>
    <phoneticPr fontId="1" type="noConversion"/>
  </si>
  <si>
    <t>类型</t>
    <phoneticPr fontId="1" type="noConversion"/>
  </si>
  <si>
    <t>期限（年）</t>
    <phoneticPr fontId="1" type="noConversion"/>
  </si>
  <si>
    <t>利率%</t>
    <phoneticPr fontId="1" type="noConversion"/>
  </si>
  <si>
    <t>债券金额</t>
    <phoneticPr fontId="1" type="noConversion"/>
  </si>
  <si>
    <t>专项债券</t>
    <phoneticPr fontId="1" type="noConversion"/>
  </si>
  <si>
    <t>合 计</t>
    <phoneticPr fontId="1" type="noConversion"/>
  </si>
  <si>
    <t>鄱阳县饶州北大道道路工程</t>
  </si>
  <si>
    <t>债券还本付息</t>
    <phoneticPr fontId="1" type="noConversion"/>
  </si>
  <si>
    <t>一般债券</t>
    <phoneticPr fontId="1" type="noConversion"/>
  </si>
  <si>
    <t xml:space="preserve">专项债券 </t>
    <phoneticPr fontId="1" type="noConversion"/>
  </si>
  <si>
    <t>或有债务余额</t>
    <phoneticPr fontId="1" type="noConversion"/>
  </si>
  <si>
    <r>
      <t>鄱阳县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3"/>
        <charset val="134"/>
      </rPr>
      <t>万吨水厂及管网改扩建工程</t>
    </r>
  </si>
  <si>
    <t>再融资</t>
    <phoneticPr fontId="1" type="noConversion"/>
  </si>
  <si>
    <t>还本</t>
    <phoneticPr fontId="1" type="noConversion"/>
  </si>
  <si>
    <t>付息</t>
    <phoneticPr fontId="1" type="noConversion"/>
  </si>
  <si>
    <t>合计</t>
    <phoneticPr fontId="1" type="noConversion"/>
  </si>
  <si>
    <t>一般债务</t>
    <phoneticPr fontId="1" type="noConversion"/>
  </si>
  <si>
    <t>专项债务</t>
    <phoneticPr fontId="1" type="noConversion"/>
  </si>
  <si>
    <t>合计</t>
    <phoneticPr fontId="1" type="noConversion"/>
  </si>
  <si>
    <t>五金机电产业园</t>
    <phoneticPr fontId="16" type="noConversion"/>
  </si>
  <si>
    <t>农业园一期</t>
  </si>
  <si>
    <t>新民路改造项目</t>
  </si>
  <si>
    <t>土湖清淤工程</t>
  </si>
  <si>
    <t>中心城区人行道及雨污水管改造</t>
  </si>
  <si>
    <t>建设路改造项目</t>
  </si>
  <si>
    <t>鄱阳城区主干道白改黑工程及部分主干道立面改造工程项目一标段</t>
    <phoneticPr fontId="16" type="noConversion"/>
  </si>
  <si>
    <t>双创杆线整治项目</t>
  </si>
  <si>
    <t>G236、G306公路</t>
  </si>
  <si>
    <t>鄱阳中学附属学校</t>
  </si>
  <si>
    <t>县综合档案馆项目</t>
  </si>
  <si>
    <t>鄱阳县工业园区污水管网提升改造工程项目EPC总承包</t>
    <phoneticPr fontId="16" type="noConversion"/>
  </si>
  <si>
    <t>县委北侧道路改造项目</t>
  </si>
  <si>
    <t>城区人行道改造</t>
  </si>
  <si>
    <t>智慧城管项目</t>
  </si>
  <si>
    <t>文旅综合体项目区域主干道供水工程</t>
  </si>
  <si>
    <t>鄱阳县天网工程高清改造服务项目合同</t>
  </si>
  <si>
    <t>2020年鄱阳县高标准农田建设项目</t>
    <phoneticPr fontId="1" type="noConversion"/>
  </si>
  <si>
    <t>政府外债</t>
    <phoneticPr fontId="4" type="noConversion"/>
  </si>
  <si>
    <t>2021年鄱阳县新增债券资金安排表</t>
    <phoneticPr fontId="1" type="noConversion"/>
  </si>
  <si>
    <t>姜夔大道三期工程</t>
    <phoneticPr fontId="1" type="noConversion"/>
  </si>
  <si>
    <t>小型水库除险加固</t>
    <phoneticPr fontId="1" type="noConversion"/>
  </si>
  <si>
    <t>鄱阳县城市陵园暨相关配套设施建设项目</t>
    <phoneticPr fontId="4" type="noConversion"/>
  </si>
  <si>
    <t>鄱阳县工业园区自来水厂建设工程</t>
    <phoneticPr fontId="4" type="noConversion"/>
  </si>
  <si>
    <t>鄱阳县人民医院乡镇分院建设项目</t>
    <phoneticPr fontId="4" type="noConversion"/>
  </si>
  <si>
    <t>鄱阳工业园区标准厂房项目</t>
    <phoneticPr fontId="4" type="noConversion"/>
  </si>
  <si>
    <t>鄱阳县社会福利服务中心</t>
    <phoneticPr fontId="4" type="noConversion"/>
  </si>
  <si>
    <t>小计</t>
    <phoneticPr fontId="1" type="noConversion"/>
  </si>
  <si>
    <t>不含外债</t>
    <phoneticPr fontId="1" type="noConversion"/>
  </si>
  <si>
    <t>3.45  3.63</t>
    <phoneticPr fontId="1" type="noConversion"/>
  </si>
  <si>
    <t>3.42  3.59</t>
    <phoneticPr fontId="1" type="noConversion"/>
  </si>
  <si>
    <t>鄱阳县鄱阳湖公园地下停车场</t>
  </si>
  <si>
    <t>3.58  3.67</t>
    <phoneticPr fontId="1" type="noConversion"/>
  </si>
  <si>
    <t>鄱阳卫生学校整体搬迁项目</t>
    <phoneticPr fontId="22" type="noConversion"/>
  </si>
  <si>
    <t>截至2021年12月</t>
    <phoneticPr fontId="1" type="noConversion"/>
  </si>
  <si>
    <t>2021年鄱阳县政府债务预决算信息公开表</t>
    <phoneticPr fontId="1" type="noConversion"/>
  </si>
  <si>
    <t>项目安排</t>
  </si>
  <si>
    <t>债券金额</t>
  </si>
  <si>
    <t>期限（年）</t>
  </si>
  <si>
    <t>利率%</t>
  </si>
  <si>
    <t>姜夔大道三期建设工程</t>
  </si>
  <si>
    <t>鄱阳县“雪亮工程”建设服务采购项目</t>
  </si>
  <si>
    <t>鄱阳县文正花园续建（公租房）工程</t>
  </si>
  <si>
    <t>鄱阳县塘湖支路新建工程</t>
  </si>
  <si>
    <t>火车站新区二期道路建设工程</t>
  </si>
  <si>
    <t>钟贤路、华光路等城北路网新建工程</t>
  </si>
  <si>
    <t>建设路改造工程</t>
  </si>
  <si>
    <t>鄱阳县2021年高标准农田建设项目</t>
  </si>
  <si>
    <t>鄱阳县区域性养老服务中心建设项目</t>
  </si>
  <si>
    <t>鄱阳县10万吨水厂取水口整体迁移建设项目</t>
  </si>
  <si>
    <t>共计</t>
    <phoneticPr fontId="1" type="noConversion"/>
  </si>
  <si>
    <t>2022年鄱阳县（第一批）新增债券资金安排表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</si>
</sst>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仿宋_GB2312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indexed="8"/>
      <name val="SimSun"/>
      <charset val="134"/>
    </font>
    <font>
      <sz val="10"/>
      <name val="宋体"/>
      <family val="2"/>
      <charset val="134"/>
    </font>
    <font>
      <b/>
      <sz val="9"/>
      <color indexed="8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23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1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justify" vertical="center" wrapText="1"/>
    </xf>
    <xf numFmtId="0" fontId="12" fillId="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176" fontId="19" fillId="0" borderId="3" xfId="0" applyNumberFormat="1" applyFont="1" applyFill="1" applyBorder="1" applyAlignment="1">
      <alignment horizontal="left" vertical="center" wrapText="1"/>
    </xf>
    <xf numFmtId="176" fontId="2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 wrapText="1"/>
    </xf>
    <xf numFmtId="176" fontId="21" fillId="0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4" fillId="0" borderId="1" xfId="3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26" fillId="2" borderId="1" xfId="6" applyFont="1" applyFill="1" applyBorder="1" applyAlignment="1">
      <alignment horizontal="left" vertical="center" wrapText="1"/>
    </xf>
    <xf numFmtId="0" fontId="6" fillId="2" borderId="1" xfId="6" applyFont="1" applyFill="1" applyBorder="1" applyAlignment="1">
      <alignment horizontal="center" vertical="center"/>
    </xf>
    <xf numFmtId="0" fontId="27" fillId="2" borderId="1" xfId="6" applyFont="1" applyFill="1" applyBorder="1" applyAlignment="1">
      <alignment horizontal="center" vertical="center"/>
    </xf>
    <xf numFmtId="0" fontId="28" fillId="2" borderId="1" xfId="6" applyFont="1" applyFill="1" applyBorder="1" applyAlignment="1">
      <alignment horizontal="center" vertical="center" wrapText="1"/>
    </xf>
    <xf numFmtId="57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7">
    <cellStyle name="常规" xfId="0" builtinId="0"/>
    <cellStyle name="常规 10 2" xfId="1"/>
    <cellStyle name="常规 2" xfId="2"/>
    <cellStyle name="常规 2 2" xfId="5"/>
    <cellStyle name="常规 3" xfId="3"/>
    <cellStyle name="常规 4" xfId="4"/>
    <cellStyle name="常规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workbookViewId="0">
      <selection sqref="A1:M1"/>
    </sheetView>
  </sheetViews>
  <sheetFormatPr defaultRowHeight="13.5"/>
  <cols>
    <col min="1" max="1" width="9.375" customWidth="1"/>
    <col min="2" max="2" width="10.875" customWidth="1"/>
    <col min="3" max="3" width="11.125" customWidth="1"/>
    <col min="4" max="9" width="10.875" customWidth="1"/>
    <col min="10" max="13" width="9.375" customWidth="1"/>
  </cols>
  <sheetData>
    <row r="1" spans="1:13" ht="57.75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4.75" customHeight="1">
      <c r="L2" s="1" t="s">
        <v>6</v>
      </c>
    </row>
    <row r="3" spans="1:13" ht="33" customHeight="1">
      <c r="A3" s="50" t="s">
        <v>0</v>
      </c>
      <c r="B3" s="50"/>
      <c r="C3" s="50"/>
      <c r="D3" s="50" t="s">
        <v>1</v>
      </c>
      <c r="E3" s="50"/>
      <c r="F3" s="50"/>
      <c r="G3" s="51" t="s">
        <v>20</v>
      </c>
      <c r="H3" s="52"/>
      <c r="I3" s="53"/>
      <c r="J3" s="51" t="s">
        <v>17</v>
      </c>
      <c r="K3" s="52"/>
      <c r="L3" s="52"/>
      <c r="M3" s="53"/>
    </row>
    <row r="4" spans="1:13" ht="33" customHeight="1">
      <c r="A4" s="12" t="s">
        <v>28</v>
      </c>
      <c r="B4" s="12" t="s">
        <v>26</v>
      </c>
      <c r="C4" s="12" t="s">
        <v>27</v>
      </c>
      <c r="D4" s="7" t="s">
        <v>5</v>
      </c>
      <c r="E4" s="7" t="s">
        <v>18</v>
      </c>
      <c r="F4" s="13" t="s">
        <v>19</v>
      </c>
      <c r="G4" s="8" t="s">
        <v>5</v>
      </c>
      <c r="H4" s="7" t="s">
        <v>3</v>
      </c>
      <c r="I4" s="7" t="s">
        <v>4</v>
      </c>
      <c r="J4" s="9" t="s">
        <v>25</v>
      </c>
      <c r="K4" s="9" t="s">
        <v>22</v>
      </c>
      <c r="L4" s="9" t="s">
        <v>23</v>
      </c>
      <c r="M4" s="14" t="s">
        <v>24</v>
      </c>
    </row>
    <row r="5" spans="1:13" ht="46.5" customHeight="1">
      <c r="A5" s="2">
        <f>SUM(B5:C5)</f>
        <v>820397</v>
      </c>
      <c r="B5" s="2">
        <v>292858</v>
      </c>
      <c r="C5" s="2">
        <v>527539</v>
      </c>
      <c r="D5" s="2">
        <f>SUM(E5:F5)</f>
        <v>739542.64</v>
      </c>
      <c r="E5" s="2">
        <v>245752.64</v>
      </c>
      <c r="F5" s="2">
        <v>493790</v>
      </c>
      <c r="G5" s="2">
        <f>SUM(H5:I5)</f>
        <v>13101.46</v>
      </c>
      <c r="H5" s="2">
        <v>11785.14</v>
      </c>
      <c r="I5" s="2">
        <v>1316.32</v>
      </c>
      <c r="J5" s="2">
        <f>SUM(K5:M5)</f>
        <v>59481.679999999993</v>
      </c>
      <c r="K5" s="2">
        <v>17212</v>
      </c>
      <c r="L5" s="2">
        <v>21754.2</v>
      </c>
      <c r="M5" s="2">
        <v>20515.48</v>
      </c>
    </row>
  </sheetData>
  <mergeCells count="5">
    <mergeCell ref="D3:F3"/>
    <mergeCell ref="G3:I3"/>
    <mergeCell ref="J3:M3"/>
    <mergeCell ref="A1:M1"/>
    <mergeCell ref="A3:C3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sqref="A1:E1"/>
    </sheetView>
  </sheetViews>
  <sheetFormatPr defaultRowHeight="13.5"/>
  <cols>
    <col min="1" max="1" width="13.375" customWidth="1"/>
    <col min="2" max="2" width="37.875" customWidth="1"/>
    <col min="3" max="3" width="14.25" customWidth="1"/>
    <col min="4" max="4" width="14" customWidth="1"/>
    <col min="5" max="5" width="13.125" customWidth="1"/>
  </cols>
  <sheetData>
    <row r="1" spans="1:5" ht="39.75" customHeight="1">
      <c r="A1" s="54" t="s">
        <v>48</v>
      </c>
      <c r="B1" s="54"/>
      <c r="C1" s="54"/>
      <c r="D1" s="54"/>
      <c r="E1" s="54"/>
    </row>
    <row r="2" spans="1:5" ht="19.5" customHeight="1">
      <c r="A2" t="s">
        <v>63</v>
      </c>
      <c r="E2" s="1" t="s">
        <v>9</v>
      </c>
    </row>
    <row r="3" spans="1:5" ht="28.5" customHeight="1">
      <c r="A3" s="20" t="s">
        <v>10</v>
      </c>
      <c r="B3" s="20" t="s">
        <v>8</v>
      </c>
      <c r="C3" s="20" t="s">
        <v>13</v>
      </c>
      <c r="D3" s="20" t="s">
        <v>11</v>
      </c>
      <c r="E3" s="20" t="s">
        <v>12</v>
      </c>
    </row>
    <row r="4" spans="1:5" ht="22.5" customHeight="1">
      <c r="A4" s="55" t="s">
        <v>7</v>
      </c>
      <c r="B4" s="16" t="s">
        <v>29</v>
      </c>
      <c r="C4" s="10">
        <v>1508</v>
      </c>
      <c r="D4" s="29">
        <v>7</v>
      </c>
      <c r="E4" s="21">
        <v>3.4</v>
      </c>
    </row>
    <row r="5" spans="1:5" ht="22.5" customHeight="1">
      <c r="A5" s="55"/>
      <c r="B5" s="16" t="s">
        <v>30</v>
      </c>
      <c r="C5" s="10">
        <v>200</v>
      </c>
      <c r="D5" s="29">
        <v>7</v>
      </c>
      <c r="E5" s="21">
        <v>3.4</v>
      </c>
    </row>
    <row r="6" spans="1:5" ht="22.5" customHeight="1">
      <c r="A6" s="55"/>
      <c r="B6" s="16" t="s">
        <v>31</v>
      </c>
      <c r="C6" s="10">
        <v>800</v>
      </c>
      <c r="D6" s="29">
        <v>7</v>
      </c>
      <c r="E6" s="21">
        <v>3.4</v>
      </c>
    </row>
    <row r="7" spans="1:5" ht="22.5" customHeight="1">
      <c r="A7" s="55"/>
      <c r="B7" s="16" t="s">
        <v>32</v>
      </c>
      <c r="C7" s="10">
        <v>2660</v>
      </c>
      <c r="D7" s="29">
        <v>7</v>
      </c>
      <c r="E7" s="21">
        <v>3.4</v>
      </c>
    </row>
    <row r="8" spans="1:5" ht="22.5" customHeight="1">
      <c r="A8" s="55"/>
      <c r="B8" s="16" t="s">
        <v>33</v>
      </c>
      <c r="C8" s="10">
        <v>3102.9</v>
      </c>
      <c r="D8" s="29">
        <v>7</v>
      </c>
      <c r="E8" s="21">
        <v>3.4</v>
      </c>
    </row>
    <row r="9" spans="1:5" ht="22.5" customHeight="1">
      <c r="A9" s="55"/>
      <c r="B9" s="16" t="s">
        <v>34</v>
      </c>
      <c r="C9" s="10">
        <v>1400</v>
      </c>
      <c r="D9" s="29">
        <v>7</v>
      </c>
      <c r="E9" s="21">
        <v>3.4</v>
      </c>
    </row>
    <row r="10" spans="1:5" ht="28.5" customHeight="1">
      <c r="A10" s="55"/>
      <c r="B10" s="16" t="s">
        <v>35</v>
      </c>
      <c r="C10" s="10">
        <v>492</v>
      </c>
      <c r="D10" s="29">
        <v>7</v>
      </c>
      <c r="E10" s="21">
        <v>3.4</v>
      </c>
    </row>
    <row r="11" spans="1:5" ht="22.5" customHeight="1">
      <c r="A11" s="55"/>
      <c r="B11" s="16" t="s">
        <v>36</v>
      </c>
      <c r="C11" s="10">
        <v>960</v>
      </c>
      <c r="D11" s="29">
        <v>7</v>
      </c>
      <c r="E11" s="21">
        <v>3.4</v>
      </c>
    </row>
    <row r="12" spans="1:5" ht="22.5" customHeight="1">
      <c r="A12" s="55"/>
      <c r="B12" s="16" t="s">
        <v>37</v>
      </c>
      <c r="C12" s="10">
        <v>2164</v>
      </c>
      <c r="D12" s="29">
        <v>7</v>
      </c>
      <c r="E12" s="21">
        <v>3.4</v>
      </c>
    </row>
    <row r="13" spans="1:5" ht="22.5" customHeight="1">
      <c r="A13" s="55"/>
      <c r="B13" s="16" t="s">
        <v>38</v>
      </c>
      <c r="C13" s="10">
        <v>3250</v>
      </c>
      <c r="D13" s="29">
        <v>7</v>
      </c>
      <c r="E13" s="21">
        <v>3.4</v>
      </c>
    </row>
    <row r="14" spans="1:5" ht="22.5" customHeight="1">
      <c r="A14" s="55"/>
      <c r="B14" s="16" t="s">
        <v>39</v>
      </c>
      <c r="C14" s="10">
        <v>1610</v>
      </c>
      <c r="D14" s="29">
        <v>7</v>
      </c>
      <c r="E14" s="21">
        <v>3.4</v>
      </c>
    </row>
    <row r="15" spans="1:5" ht="22.5" customHeight="1">
      <c r="A15" s="55"/>
      <c r="B15" s="16" t="s">
        <v>40</v>
      </c>
      <c r="C15" s="10">
        <v>2293.1</v>
      </c>
      <c r="D15" s="29">
        <v>7</v>
      </c>
      <c r="E15" s="21">
        <v>3.4</v>
      </c>
    </row>
    <row r="16" spans="1:5" ht="22.5" customHeight="1">
      <c r="A16" s="55"/>
      <c r="B16" s="16" t="s">
        <v>41</v>
      </c>
      <c r="C16" s="10">
        <v>420</v>
      </c>
      <c r="D16" s="29">
        <v>7</v>
      </c>
      <c r="E16" s="21">
        <v>3.4</v>
      </c>
    </row>
    <row r="17" spans="1:5" ht="22.5" customHeight="1">
      <c r="A17" s="55"/>
      <c r="B17" s="16" t="s">
        <v>42</v>
      </c>
      <c r="C17" s="10">
        <v>1600</v>
      </c>
      <c r="D17" s="29">
        <v>7</v>
      </c>
      <c r="E17" s="21">
        <v>3.4</v>
      </c>
    </row>
    <row r="18" spans="1:5" ht="22.5" customHeight="1">
      <c r="A18" s="55"/>
      <c r="B18" s="16" t="s">
        <v>16</v>
      </c>
      <c r="C18" s="10">
        <v>516</v>
      </c>
      <c r="D18" s="29">
        <v>7</v>
      </c>
      <c r="E18" s="21">
        <v>3.4</v>
      </c>
    </row>
    <row r="19" spans="1:5" ht="22.5" customHeight="1">
      <c r="A19" s="55"/>
      <c r="B19" s="16" t="s">
        <v>43</v>
      </c>
      <c r="C19" s="10">
        <v>665</v>
      </c>
      <c r="D19" s="29">
        <v>7</v>
      </c>
      <c r="E19" s="21">
        <v>3.4</v>
      </c>
    </row>
    <row r="20" spans="1:5" ht="22.5" customHeight="1">
      <c r="A20" s="55"/>
      <c r="B20" s="16" t="s">
        <v>44</v>
      </c>
      <c r="C20" s="10">
        <v>720</v>
      </c>
      <c r="D20" s="29">
        <v>7</v>
      </c>
      <c r="E20" s="21">
        <v>3.4</v>
      </c>
    </row>
    <row r="21" spans="1:5" ht="22.5" customHeight="1">
      <c r="A21" s="55"/>
      <c r="B21" s="16" t="s">
        <v>45</v>
      </c>
      <c r="C21" s="10">
        <v>590</v>
      </c>
      <c r="D21" s="29">
        <v>7</v>
      </c>
      <c r="E21" s="21">
        <v>3.4</v>
      </c>
    </row>
    <row r="22" spans="1:5" ht="28.5" customHeight="1">
      <c r="A22" s="55"/>
      <c r="B22" s="22" t="s">
        <v>47</v>
      </c>
      <c r="C22" s="23">
        <f>3758</f>
        <v>3758</v>
      </c>
      <c r="D22" s="32"/>
      <c r="E22" s="21"/>
    </row>
    <row r="23" spans="1:5" ht="28.5" customHeight="1">
      <c r="A23" s="55"/>
      <c r="B23" s="17" t="s">
        <v>49</v>
      </c>
      <c r="C23" s="11">
        <v>6000</v>
      </c>
      <c r="D23" s="32">
        <v>10</v>
      </c>
      <c r="E23" s="21">
        <v>3.23</v>
      </c>
    </row>
    <row r="24" spans="1:5" ht="28.5" customHeight="1">
      <c r="A24" s="55"/>
      <c r="B24" s="17" t="s">
        <v>50</v>
      </c>
      <c r="C24" s="11">
        <v>5949</v>
      </c>
      <c r="D24" s="32">
        <v>10</v>
      </c>
      <c r="E24" s="21">
        <v>3.23</v>
      </c>
    </row>
    <row r="25" spans="1:5" ht="28.5" customHeight="1">
      <c r="A25" s="55"/>
      <c r="B25" s="22" t="s">
        <v>47</v>
      </c>
      <c r="C25" s="23">
        <v>8522</v>
      </c>
      <c r="D25" s="32"/>
      <c r="E25" s="21"/>
    </row>
    <row r="26" spans="1:5" ht="22.5" customHeight="1">
      <c r="A26" s="56"/>
      <c r="B26" s="5" t="s">
        <v>2</v>
      </c>
      <c r="C26" s="6">
        <f>SUM(C4:C21)+C23+C24</f>
        <v>36900</v>
      </c>
      <c r="D26" s="18"/>
      <c r="E26" s="18" t="s">
        <v>57</v>
      </c>
    </row>
    <row r="27" spans="1:5" ht="22.5" customHeight="1">
      <c r="A27" s="57" t="s">
        <v>14</v>
      </c>
      <c r="B27" s="28" t="s">
        <v>46</v>
      </c>
      <c r="C27" s="10">
        <v>23202</v>
      </c>
      <c r="D27" s="29">
        <v>10</v>
      </c>
      <c r="E27" s="18">
        <v>3.23</v>
      </c>
    </row>
    <row r="28" spans="1:5" ht="22.5" customHeight="1">
      <c r="A28" s="57"/>
      <c r="B28" s="28" t="s">
        <v>21</v>
      </c>
      <c r="C28" s="15">
        <v>5000</v>
      </c>
      <c r="D28" s="29">
        <v>30</v>
      </c>
      <c r="E28" s="18">
        <v>3.89</v>
      </c>
    </row>
    <row r="29" spans="1:5" ht="22.5" customHeight="1">
      <c r="A29" s="57"/>
      <c r="B29" s="26" t="s">
        <v>51</v>
      </c>
      <c r="C29" s="24">
        <v>10000</v>
      </c>
      <c r="D29" s="29">
        <v>30</v>
      </c>
      <c r="E29" s="18">
        <v>3.58</v>
      </c>
    </row>
    <row r="30" spans="1:5" ht="22.5" customHeight="1">
      <c r="A30" s="57"/>
      <c r="B30" s="26" t="s">
        <v>52</v>
      </c>
      <c r="C30" s="25">
        <f>5220+3780</f>
        <v>9000</v>
      </c>
      <c r="D30" s="29">
        <v>20</v>
      </c>
      <c r="E30" s="18" t="s">
        <v>58</v>
      </c>
    </row>
    <row r="31" spans="1:5" ht="22.5" customHeight="1">
      <c r="A31" s="57"/>
      <c r="B31" s="26" t="s">
        <v>53</v>
      </c>
      <c r="C31" s="25">
        <f>4640+3360</f>
        <v>8000</v>
      </c>
      <c r="D31" s="29">
        <v>15</v>
      </c>
      <c r="E31" s="18" t="s">
        <v>59</v>
      </c>
    </row>
    <row r="32" spans="1:5" ht="22.5" customHeight="1">
      <c r="A32" s="57"/>
      <c r="B32" s="26" t="s">
        <v>54</v>
      </c>
      <c r="C32" s="25">
        <f>4640+3360</f>
        <v>8000</v>
      </c>
      <c r="D32" s="29">
        <v>20</v>
      </c>
      <c r="E32" s="18" t="s">
        <v>58</v>
      </c>
    </row>
    <row r="33" spans="1:5" ht="22.5" customHeight="1">
      <c r="A33" s="57"/>
      <c r="B33" s="26" t="s">
        <v>55</v>
      </c>
      <c r="C33" s="25">
        <f>7411+5389</f>
        <v>12800</v>
      </c>
      <c r="D33" s="29">
        <v>30</v>
      </c>
      <c r="E33" s="18" t="s">
        <v>61</v>
      </c>
    </row>
    <row r="34" spans="1:5" ht="22.5" customHeight="1">
      <c r="A34" s="57"/>
      <c r="B34" s="31" t="s">
        <v>60</v>
      </c>
      <c r="C34" s="25">
        <v>8000</v>
      </c>
      <c r="D34" s="29">
        <v>20</v>
      </c>
      <c r="E34" s="18">
        <v>3.63</v>
      </c>
    </row>
    <row r="35" spans="1:5" ht="22.5" customHeight="1">
      <c r="A35" s="57"/>
      <c r="B35" s="33" t="s">
        <v>62</v>
      </c>
      <c r="C35" s="34">
        <v>37094</v>
      </c>
      <c r="D35" s="29">
        <v>30</v>
      </c>
      <c r="E35" s="18">
        <v>3.57</v>
      </c>
    </row>
    <row r="36" spans="1:5" ht="22.5" customHeight="1">
      <c r="A36" s="57"/>
      <c r="B36" s="27" t="s">
        <v>56</v>
      </c>
      <c r="C36" s="30">
        <f>SUM(C27:C35)</f>
        <v>121096</v>
      </c>
      <c r="D36" s="4"/>
      <c r="E36" s="19"/>
    </row>
    <row r="37" spans="1:5" ht="22.5" customHeight="1">
      <c r="A37" s="51" t="s">
        <v>15</v>
      </c>
      <c r="B37" s="53"/>
      <c r="C37" s="3">
        <f>C26+C36</f>
        <v>157996</v>
      </c>
      <c r="D37" s="3"/>
      <c r="E37" s="19"/>
    </row>
  </sheetData>
  <mergeCells count="4">
    <mergeCell ref="A1:E1"/>
    <mergeCell ref="A4:A26"/>
    <mergeCell ref="A37:B37"/>
    <mergeCell ref="A27:A36"/>
  </mergeCells>
  <phoneticPr fontId="1" type="noConversion"/>
  <pageMargins left="0.53" right="0.4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sqref="A1:E1"/>
    </sheetView>
  </sheetViews>
  <sheetFormatPr defaultRowHeight="13.5"/>
  <cols>
    <col min="1" max="1" width="14.25" customWidth="1"/>
    <col min="2" max="2" width="34.875" customWidth="1"/>
    <col min="3" max="3" width="17" customWidth="1"/>
    <col min="4" max="4" width="13.625" customWidth="1"/>
    <col min="5" max="5" width="17" customWidth="1"/>
  </cols>
  <sheetData>
    <row r="1" spans="1:5" ht="33" customHeight="1">
      <c r="A1" s="54" t="s">
        <v>80</v>
      </c>
      <c r="B1" s="54"/>
      <c r="C1" s="54"/>
      <c r="D1" s="54"/>
      <c r="E1" s="54"/>
    </row>
    <row r="2" spans="1:5" ht="19.5" customHeight="1">
      <c r="A2" s="49">
        <v>44593</v>
      </c>
      <c r="B2" s="36"/>
      <c r="C2" s="36"/>
      <c r="D2" s="36"/>
      <c r="E2" s="37" t="s">
        <v>6</v>
      </c>
    </row>
    <row r="3" spans="1:5">
      <c r="A3" s="61" t="s">
        <v>10</v>
      </c>
      <c r="B3" s="61" t="s">
        <v>65</v>
      </c>
      <c r="C3" s="61" t="s">
        <v>66</v>
      </c>
      <c r="D3" s="61" t="s">
        <v>67</v>
      </c>
      <c r="E3" s="61" t="s">
        <v>68</v>
      </c>
    </row>
    <row r="4" spans="1:5">
      <c r="A4" s="62"/>
      <c r="B4" s="62"/>
      <c r="C4" s="62"/>
      <c r="D4" s="62"/>
      <c r="E4" s="62"/>
    </row>
    <row r="5" spans="1:5" ht="26.25" customHeight="1">
      <c r="A5" s="58" t="s">
        <v>7</v>
      </c>
      <c r="B5" s="38" t="s">
        <v>69</v>
      </c>
      <c r="C5" s="39">
        <v>1000</v>
      </c>
      <c r="D5" s="40">
        <v>10</v>
      </c>
      <c r="E5" s="40">
        <v>2.85</v>
      </c>
    </row>
    <row r="6" spans="1:5" ht="26.25" customHeight="1">
      <c r="A6" s="59"/>
      <c r="B6" s="38" t="s">
        <v>38</v>
      </c>
      <c r="C6" s="39">
        <v>2000</v>
      </c>
      <c r="D6" s="40">
        <v>10</v>
      </c>
      <c r="E6" s="40">
        <v>2.85</v>
      </c>
    </row>
    <row r="7" spans="1:5" ht="26.25" customHeight="1">
      <c r="A7" s="59"/>
      <c r="B7" s="38" t="s">
        <v>70</v>
      </c>
      <c r="C7" s="39">
        <v>581</v>
      </c>
      <c r="D7" s="40">
        <v>10</v>
      </c>
      <c r="E7" s="40">
        <v>2.85</v>
      </c>
    </row>
    <row r="8" spans="1:5" ht="26.25" customHeight="1">
      <c r="A8" s="59"/>
      <c r="B8" s="38" t="s">
        <v>71</v>
      </c>
      <c r="C8" s="39">
        <v>438</v>
      </c>
      <c r="D8" s="40">
        <v>10</v>
      </c>
      <c r="E8" s="40">
        <v>2.85</v>
      </c>
    </row>
    <row r="9" spans="1:5" ht="26.25" customHeight="1">
      <c r="A9" s="59"/>
      <c r="B9" s="41" t="s">
        <v>72</v>
      </c>
      <c r="C9" s="39">
        <v>340</v>
      </c>
      <c r="D9" s="40">
        <v>10</v>
      </c>
      <c r="E9" s="40">
        <v>2.85</v>
      </c>
    </row>
    <row r="10" spans="1:5" ht="26.25" customHeight="1">
      <c r="A10" s="59"/>
      <c r="B10" s="41" t="s">
        <v>73</v>
      </c>
      <c r="C10" s="39">
        <v>3500</v>
      </c>
      <c r="D10" s="40">
        <v>10</v>
      </c>
      <c r="E10" s="40">
        <v>2.85</v>
      </c>
    </row>
    <row r="11" spans="1:5" ht="26.25" customHeight="1">
      <c r="A11" s="59"/>
      <c r="B11" s="42" t="s">
        <v>74</v>
      </c>
      <c r="C11" s="43">
        <v>5000</v>
      </c>
      <c r="D11" s="40">
        <v>10</v>
      </c>
      <c r="E11" s="40">
        <v>2.85</v>
      </c>
    </row>
    <row r="12" spans="1:5" ht="26.25" customHeight="1">
      <c r="A12" s="59"/>
      <c r="B12" s="42" t="s">
        <v>75</v>
      </c>
      <c r="C12" s="43">
        <v>480</v>
      </c>
      <c r="D12" s="40">
        <v>10</v>
      </c>
      <c r="E12" s="40">
        <v>2.85</v>
      </c>
    </row>
    <row r="13" spans="1:5" ht="26.25" customHeight="1">
      <c r="A13" s="60"/>
      <c r="B13" s="44" t="s">
        <v>5</v>
      </c>
      <c r="C13" s="35">
        <f>SUM(C5:C12)</f>
        <v>13339</v>
      </c>
      <c r="D13" s="40"/>
      <c r="E13" s="40"/>
    </row>
    <row r="14" spans="1:5" ht="26.25" customHeight="1">
      <c r="A14" s="59"/>
      <c r="B14" s="45" t="s">
        <v>76</v>
      </c>
      <c r="C14" s="46">
        <v>19420</v>
      </c>
      <c r="D14" s="47">
        <v>5</v>
      </c>
      <c r="E14" s="40">
        <v>2.57</v>
      </c>
    </row>
    <row r="15" spans="1:5" ht="26.25" customHeight="1">
      <c r="A15" s="59"/>
      <c r="B15" s="45" t="s">
        <v>77</v>
      </c>
      <c r="C15" s="46">
        <v>10992</v>
      </c>
      <c r="D15" s="47">
        <v>15</v>
      </c>
      <c r="E15" s="40">
        <v>3.18</v>
      </c>
    </row>
    <row r="16" spans="1:5" ht="26.25" customHeight="1">
      <c r="A16" s="59"/>
      <c r="B16" s="45" t="s">
        <v>78</v>
      </c>
      <c r="C16" s="46">
        <v>20000</v>
      </c>
      <c r="D16" s="47">
        <v>15</v>
      </c>
      <c r="E16" s="40">
        <v>3.18</v>
      </c>
    </row>
    <row r="17" spans="1:5" ht="26.25" customHeight="1">
      <c r="A17" s="60"/>
      <c r="B17" s="48" t="s">
        <v>5</v>
      </c>
      <c r="C17" s="35">
        <f>SUM(C14:C16)</f>
        <v>50412</v>
      </c>
      <c r="D17" s="2"/>
      <c r="E17" s="2"/>
    </row>
    <row r="18" spans="1:5" ht="26.25" customHeight="1">
      <c r="A18" s="51" t="s">
        <v>79</v>
      </c>
      <c r="B18" s="53"/>
      <c r="C18" s="35">
        <f>C13+C17</f>
        <v>63751</v>
      </c>
      <c r="D18" s="2"/>
      <c r="E18" s="2"/>
    </row>
  </sheetData>
  <mergeCells count="9">
    <mergeCell ref="A5:A13"/>
    <mergeCell ref="A14:A17"/>
    <mergeCell ref="A18:B18"/>
    <mergeCell ref="A1:E1"/>
    <mergeCell ref="A3:A4"/>
    <mergeCell ref="B3:B4"/>
    <mergeCell ref="C3:C4"/>
    <mergeCell ref="D3:D4"/>
    <mergeCell ref="E3:E4"/>
  </mergeCells>
  <phoneticPr fontId="1" type="noConversion"/>
  <pageMargins left="0.4" right="0.36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债务</vt:lpstr>
      <vt:lpstr>2021年新增债券安排</vt:lpstr>
      <vt:lpstr>2022年新增债券安排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2022-02-14T02:35:48Z</cp:lastPrinted>
  <dcterms:created xsi:type="dcterms:W3CDTF">2019-03-26T03:36:16Z</dcterms:created>
  <dcterms:modified xsi:type="dcterms:W3CDTF">2022-03-17T11:49:44Z</dcterms:modified>
</cp:coreProperties>
</file>